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Documents\Marxis Solution\Pages All\Burn Rate Calculator\"/>
    </mc:Choice>
  </mc:AlternateContent>
  <xr:revisionPtr revIDLastSave="0" documentId="8_{7E75333A-5AB4-4F37-B0A2-D272335D1E0F}" xr6:coauthVersionLast="47" xr6:coauthVersionMax="47" xr10:uidLastSave="{00000000-0000-0000-0000-000000000000}"/>
  <workbookProtection lockStructure="1"/>
  <bookViews>
    <workbookView xWindow="-120" yWindow="-120" windowWidth="20730" windowHeight="11160" tabRatio="500" activeTab="2" xr2:uid="{00000000-000D-0000-FFFF-FFFF00000000}"/>
  </bookViews>
  <sheets>
    <sheet name="Read Me" sheetId="1" r:id="rId1"/>
    <sheet name="12-Month Tracker" sheetId="2" r:id="rId2"/>
    <sheet name="Summary Dashboard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3" i="2" l="1"/>
  <c r="M14" i="2" s="1"/>
  <c r="M18" i="2" s="1"/>
  <c r="L13" i="2"/>
  <c r="L14" i="2" s="1"/>
  <c r="L18" i="2" s="1"/>
  <c r="K13" i="2"/>
  <c r="K14" i="2" s="1"/>
  <c r="K18" i="2" s="1"/>
  <c r="J13" i="2"/>
  <c r="J14" i="2" s="1"/>
  <c r="J18" i="2" s="1"/>
  <c r="I13" i="2"/>
  <c r="I14" i="2" s="1"/>
  <c r="I18" i="2" s="1"/>
  <c r="H13" i="2"/>
  <c r="H14" i="2" s="1"/>
  <c r="H18" i="2" s="1"/>
  <c r="G13" i="2"/>
  <c r="G14" i="2" s="1"/>
  <c r="G18" i="2" s="1"/>
  <c r="F13" i="2"/>
  <c r="F14" i="2" s="1"/>
  <c r="F18" i="2" s="1"/>
  <c r="E13" i="2"/>
  <c r="E14" i="2" s="1"/>
  <c r="E18" i="2" s="1"/>
  <c r="D13" i="2"/>
  <c r="D14" i="2" s="1"/>
  <c r="C13" i="2"/>
  <c r="C14" i="2" s="1"/>
  <c r="B13" i="2"/>
  <c r="B7" i="3" s="1"/>
  <c r="B14" i="2" l="1"/>
  <c r="B8" i="3" l="1"/>
  <c r="B18" i="3" s="1"/>
  <c r="B17" i="2"/>
  <c r="C17" i="2" l="1"/>
  <c r="B9" i="3"/>
  <c r="B18" i="2"/>
  <c r="B10" i="3" s="1"/>
  <c r="B12" i="3" s="1"/>
  <c r="D17" i="2" l="1"/>
  <c r="C18" i="2"/>
  <c r="E17" i="2" l="1"/>
  <c r="F17" i="2" s="1"/>
  <c r="G17" i="2" s="1"/>
  <c r="H17" i="2" s="1"/>
  <c r="I17" i="2" s="1"/>
  <c r="J17" i="2" s="1"/>
  <c r="K17" i="2" s="1"/>
  <c r="L17" i="2" s="1"/>
  <c r="M17" i="2" s="1"/>
  <c r="D18" i="2"/>
</calcChain>
</file>

<file path=xl/sharedStrings.xml><?xml version="1.0" encoding="utf-8"?>
<sst xmlns="http://schemas.openxmlformats.org/spreadsheetml/2006/main" count="58" uniqueCount="52">
  <si>
    <t>MarxisSolution — Burn Rate &amp; Runway Template</t>
  </si>
  <si>
    <t>Live calculator: https://marxissolution.com/burn-rate-calculator/</t>
  </si>
  <si>
    <t>How this workbook is organized</t>
  </si>
  <si>
    <t>1. 12-Month Tracker — enter your Revenue and 4 expense categories for each month. Months 1-3 are filled with sample numbers so you can see the expected format; replace them with your own, and fill in Months 4-12 as they happen.</t>
  </si>
  <si>
    <t>2. Gross Burn, Net Burn, Ending Cash, and Runway are calculated automatically from what you enter — you never need to touch those rows.</t>
  </si>
  <si>
    <t>3. Summary Dashboard — pick any month (1-12) and it pulls that month's burn, runway, and status automatically, using the same 0-3 / 3-6 / 6-12 / 12+ month bands as the online calculator.</t>
  </si>
  <si>
    <t>4. Optional Burn Multiple — enter how much NEW revenue you added in the selected month to see your burn multiple (net burn ÷ new revenue added). Lower is better; under 1.0x is excellent.</t>
  </si>
  <si>
    <t>Color legend</t>
  </si>
  <si>
    <t>Blue text = a number you type in</t>
  </si>
  <si>
    <t>Black text = calculated automatically, do not edit</t>
  </si>
  <si>
    <t>Yellow fill = key assumption (starting cash, month picker)</t>
  </si>
  <si>
    <t>Amber fill = sample data — replace with your own numbers</t>
  </si>
  <si>
    <t>This sheet is protected: formulas and labels are locked so they can't be accidentally overwritten. Blue input cells stay fully editable — no password needed to use it.</t>
  </si>
  <si>
    <t>Educational purpose only. This template illustrates burn rate and runway concepts; it is not financial advice. Verify all figures against your own books.</t>
  </si>
  <si>
    <t>Starting Cash Balance ($)</t>
  </si>
  <si>
    <t>← Key assumption: your cash in the bank today. Everything below rolls forward from this.</t>
  </si>
  <si>
    <t>Category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</si>
  <si>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</si>
  <si>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</si>
  <si>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</si>
  <si>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</si>
  <si>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</si>
  <si>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</si>
  <si>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</si>
  <si>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</si>
  <si>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</si>
  <si>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>Month 10</t>
  </si>
  <si>
    <t>Month 11</t>
  </si>
  <si>
    <t>Month 12</t>
  </si>
  <si>
    <t>Revenue ($)</t>
  </si>
  <si>
    <t>Salaries &amp; Benefits ($)</t>
  </si>
  <si>
    <t>Software &amp; Tools ($)</t>
  </si>
  <si>
    <t>Marketing &amp; Ads ($)</t>
  </si>
  <si>
    <t>Other Operating Expenses ($)</t>
  </si>
  <si>
    <t>Total Monthly Expenses (Gross Burn) ($)</t>
  </si>
  <si>
    <t>Net Burn ($)</t>
  </si>
  <si>
    <t>(negative = you were profitable that month)</t>
  </si>
  <si>
    <t>Ending Cash Balance ($)</t>
  </si>
  <si>
    <t>Runway Remaining (months)</t>
  </si>
  <si>
    <t>Select Month to Summarize (1-12)</t>
  </si>
  <si>
    <t>← Type any number 1-12. Everything below updates to that month automatically.</t>
  </si>
  <si>
    <t>Metric</t>
  </si>
  <si>
    <t>Value</t>
  </si>
  <si>
    <t>Gross Burn Rate ($)</t>
  </si>
  <si>
    <t>Net Burn Rate ($)</t>
  </si>
  <si>
    <t>Status</t>
  </si>
  <si>
    <t>Optional: Burn Multiple Calculator</t>
  </si>
  <si>
    <t>New Revenue Added This Month ($)</t>
  </si>
  <si>
    <t>← How much NEW recurring revenue you added vs. last month (not total revenue).</t>
  </si>
  <si>
    <t>Burn Multiple</t>
  </si>
  <si>
    <t>Net Burn ÷ New Revenue Added. &lt;1.0x excellent, 1-2x good, 2-3x concerning, &gt;3x dangerous.</t>
  </si>
  <si>
    <t>Educational purpose only — not financial advice. Figures come entirely from what you enter on the 12-Month Tracker sheet; update that sheet monthly and this dashboard follows automatically.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</si>
</sst>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$#,##0;&quot;($&quot;#,##0\);\-"/>
    <numFmt numFmtId="165" formatCode="0.0&quot;mo&quot;;\(0.0&quot;mo)&quot;"/>
    <numFmt numFmtId="166" formatCode="0.0\x"/>
  </numFmts>
  <fonts count="9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u/>
      <sz val="10"/>
      <color rgb="FF2563EB"/>
      <name val="Arial"/>
      <charset val="1"/>
    </font>
    <font>
      <b/>
      <sz val="11"/>
      <color rgb="FF000000"/>
      <name val="Arial"/>
      <charset val="1"/>
    </font>
    <font>
      <sz val="11"/>
      <color rgb="FF000000"/>
      <name val="Arial"/>
      <charset val="1"/>
    </font>
    <font>
      <sz val="11"/>
      <color rgb="FF0000FF"/>
      <name val="Arial"/>
      <charset val="1"/>
    </font>
    <font>
      <i/>
      <sz val="9"/>
      <color rgb="FF666666"/>
      <name val="Arial"/>
      <charset val="1"/>
    </font>
    <font>
      <b/>
      <sz val="11"/>
      <color rgb="FF0000FF"/>
      <name val="Arial"/>
      <charset val="1"/>
    </font>
    <font>
      <b/>
      <sz val="12"/>
      <color rgb="FFFFFFFF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E293B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FEF3C7"/>
        <bgColor rgb="FFFFFF99"/>
      </patternFill>
    </fill>
    <fill>
      <patternFill patternType="solid">
        <fgColor rgb="FFEF4444"/>
        <bgColor rgb="FF993366"/>
      </patternFill>
    </fill>
    <fill>
      <patternFill patternType="solid">
        <fgColor rgb="FFF8FAFC"/>
        <bgColor rgb="FFFFFFFF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8" fillId="2" borderId="0" xfId="0" applyFont="1" applyFill="1" applyBorder="1" applyAlignment="1">
      <alignment horizontal="left" vertical="center" indent="1"/>
    </xf>
    <xf numFmtId="0" fontId="6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indent="1"/>
    </xf>
    <xf numFmtId="0" fontId="1" fillId="2" borderId="0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3" fillId="0" borderId="0" xfId="0" applyFont="1"/>
    <xf numFmtId="0" fontId="4" fillId="0" borderId="0" xfId="0" applyFont="1" applyAlignment="1">
      <alignment vertical="top" wrapText="1"/>
    </xf>
    <xf numFmtId="0" fontId="5" fillId="0" borderId="0" xfId="0" applyFont="1"/>
    <xf numFmtId="0" fontId="4" fillId="0" borderId="0" xfId="0" applyFont="1"/>
    <xf numFmtId="0" fontId="4" fillId="3" borderId="0" xfId="0" applyFont="1" applyFill="1"/>
    <xf numFmtId="0" fontId="4" fillId="4" borderId="0" xfId="0" applyFont="1" applyFill="1"/>
    <xf numFmtId="0" fontId="6" fillId="0" borderId="0" xfId="0" applyFont="1" applyAlignment="1">
      <alignment wrapText="1"/>
    </xf>
    <xf numFmtId="164" fontId="7" fillId="3" borderId="1" xfId="0" applyNumberFormat="1" applyFont="1" applyFill="1" applyBorder="1" applyProtection="1">
      <protection locked="0"/>
    </xf>
    <xf numFmtId="0" fontId="8" fillId="5" borderId="0" xfId="0" applyFont="1" applyFill="1"/>
    <xf numFmtId="0" fontId="8" fillId="5" borderId="0" xfId="0" applyFont="1" applyFill="1" applyAlignment="1">
      <alignment horizontal="center"/>
    </xf>
    <xf numFmtId="164" fontId="5" fillId="4" borderId="1" xfId="0" applyNumberFormat="1" applyFont="1" applyFill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3" fillId="6" borderId="1" xfId="0" applyNumberFormat="1" applyFont="1" applyFill="1" applyBorder="1"/>
    <xf numFmtId="0" fontId="6" fillId="0" borderId="0" xfId="0" applyFont="1" applyAlignment="1">
      <alignment vertical="top" wrapText="1"/>
    </xf>
    <xf numFmtId="164" fontId="3" fillId="0" borderId="1" xfId="0" applyNumberFormat="1" applyFont="1" applyBorder="1"/>
    <xf numFmtId="165" fontId="4" fillId="0" borderId="1" xfId="0" applyNumberFormat="1" applyFont="1" applyBorder="1"/>
    <xf numFmtId="0" fontId="7" fillId="3" borderId="1" xfId="0" applyFont="1" applyFill="1" applyBorder="1" applyAlignment="1" applyProtection="1">
      <alignment horizontal="center"/>
      <protection locked="0"/>
    </xf>
    <xf numFmtId="0" fontId="8" fillId="5" borderId="0" xfId="0" applyFont="1" applyFill="1" applyAlignment="1">
      <alignment horizontal="left" indent="1"/>
    </xf>
    <xf numFmtId="165" fontId="3" fillId="6" borderId="1" xfId="0" applyNumberFormat="1" applyFont="1" applyFill="1" applyBorder="1"/>
    <xf numFmtId="0" fontId="3" fillId="6" borderId="1" xfId="0" applyFont="1" applyFill="1" applyBorder="1"/>
    <xf numFmtId="166" fontId="3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3C7"/>
      <rgbColor rgb="FFF8FAFC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EF4444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E293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arxissolution.com/burn-rate-calculator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arxissolution.com/burn-rate-calculato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marxissolution.com/burn-rate-calculato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showGridLines="0" zoomScaleNormal="100" workbookViewId="0"/>
  </sheetViews>
  <sheetFormatPr defaultColWidth="8.7109375" defaultRowHeight="15" x14ac:dyDescent="0.25"/>
  <cols>
    <col min="1" max="1" width="100" customWidth="1"/>
  </cols>
  <sheetData>
    <row r="1" spans="1:1" ht="24" customHeight="1" x14ac:dyDescent="0.25">
      <c r="A1" s="5" t="s">
        <v>0</v>
      </c>
    </row>
    <row r="2" spans="1:1" x14ac:dyDescent="0.25">
      <c r="A2" s="6" t="s">
        <v>1</v>
      </c>
    </row>
    <row r="4" spans="1:1" x14ac:dyDescent="0.25">
      <c r="A4" s="7" t="s">
        <v>2</v>
      </c>
    </row>
    <row r="6" spans="1:1" ht="30" customHeight="1" x14ac:dyDescent="0.25">
      <c r="A6" s="8" t="s">
        <v>3</v>
      </c>
    </row>
    <row r="8" spans="1:1" ht="30" customHeight="1" x14ac:dyDescent="0.25">
      <c r="A8" s="8" t="s">
        <v>4</v>
      </c>
    </row>
    <row r="10" spans="1:1" ht="30" customHeight="1" x14ac:dyDescent="0.25">
      <c r="A10" s="8" t="s">
        <v>5</v>
      </c>
    </row>
    <row r="12" spans="1:1" ht="30" customHeight="1" x14ac:dyDescent="0.25">
      <c r="A12" s="8" t="s">
        <v>6</v>
      </c>
    </row>
    <row r="15" spans="1:1" x14ac:dyDescent="0.25">
      <c r="A15" s="7" t="s">
        <v>7</v>
      </c>
    </row>
    <row r="17" spans="1:1" x14ac:dyDescent="0.25">
      <c r="A17" s="9" t="s">
        <v>8</v>
      </c>
    </row>
    <row r="18" spans="1:1" x14ac:dyDescent="0.25">
      <c r="A18" s="10" t="s">
        <v>9</v>
      </c>
    </row>
    <row r="19" spans="1:1" x14ac:dyDescent="0.25">
      <c r="A19" s="11" t="s">
        <v>10</v>
      </c>
    </row>
    <row r="20" spans="1:1" x14ac:dyDescent="0.25">
      <c r="A20" s="12" t="s">
        <v>11</v>
      </c>
    </row>
    <row r="21" spans="1:1" ht="24.75" x14ac:dyDescent="0.25">
      <c r="A21" s="13" t="s">
        <v>12</v>
      </c>
    </row>
    <row r="24" spans="1:1" ht="24.75" x14ac:dyDescent="0.25">
      <c r="A24" s="13" t="s">
        <v>13</v>
      </c>
    </row>
  </sheetData>
  <sheetProtection sheet="1" formatCells="0" formatColumns="0" formatRows="0" insertColumns="0" insertRows="0" deleteColumns="0" deleteRows="0" selectLockedCells="1" sort="0" autoFilter="0" selectUnlockedCells="1"/>
  <hyperlinks>
    <hyperlink ref="A2" r:id="rId1" xr:uid="{00000000-0004-0000-00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"/>
  <sheetViews>
    <sheetView showGridLines="0" zoomScaleNormal="100" workbookViewId="0">
      <selection sqref="A1:M1"/>
    </sheetView>
  </sheetViews>
  <sheetFormatPr defaultColWidth="8.7109375" defaultRowHeight="15" x14ac:dyDescent="0.25"/>
  <cols>
    <col min="1" max="1" width="30" customWidth="1"/>
    <col min="2" max="13" width="13" customWidth="1"/>
  </cols>
  <sheetData>
    <row r="1" spans="1:13" ht="24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4" spans="1:13" ht="15" customHeight="1" x14ac:dyDescent="0.25">
      <c r="A4" s="7" t="s">
        <v>14</v>
      </c>
      <c r="B4" s="14">
        <v>250000</v>
      </c>
      <c r="C4" s="2" t="s">
        <v>15</v>
      </c>
      <c r="D4" s="2"/>
      <c r="E4" s="2"/>
      <c r="F4" s="2"/>
      <c r="G4" s="2"/>
      <c r="H4" s="2"/>
      <c r="I4" s="2"/>
      <c r="J4" s="2"/>
      <c r="K4" s="2"/>
      <c r="L4" s="2"/>
      <c r="M4" s="2"/>
    </row>
    <row r="6" spans="1:13" ht="19.5" customHeight="1" x14ac:dyDescent="0.25">
      <c r="A6" s="15" t="s">
        <v>16</v>
      </c>
      <c r="B6" s="16" t="s">
        <v>17</v>
      </c>
      <c r="C6" s="16" t="s">
        <v>18</v>
      </c>
      <c r="D6" s="16" t="s">
        <v>19</v>
      </c>
      <c r="E6" s="16" t="s">
        <v>20</v>
      </c>
      <c r="F6" s="16" t="s">
        <v>21</v>
      </c>
      <c r="G6" s="16" t="s">
        <v>22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27</v>
      </c>
      <c r="M6" s="16" t="s">
        <v>28</v>
      </c>
    </row>
    <row r="7" spans="1:13" x14ac:dyDescent="0.25">
      <c r="A7" s="10" t="s">
        <v>29</v>
      </c>
      <c r="B7" s="17">
        <v>8000</v>
      </c>
      <c r="C7" s="17">
        <v>9500</v>
      </c>
      <c r="D7" s="17">
        <v>11000</v>
      </c>
      <c r="E7" s="18"/>
      <c r="F7" s="18"/>
      <c r="G7" s="18"/>
      <c r="H7" s="18"/>
      <c r="I7" s="18"/>
      <c r="J7" s="18"/>
      <c r="K7" s="18"/>
      <c r="L7" s="18"/>
      <c r="M7" s="18"/>
    </row>
    <row r="8" spans="1:13" x14ac:dyDescent="0.25">
      <c r="A8" s="10" t="s">
        <v>30</v>
      </c>
      <c r="B8" s="17">
        <v>40000</v>
      </c>
      <c r="C8" s="17">
        <v>40000</v>
      </c>
      <c r="D8" s="17">
        <v>42000</v>
      </c>
      <c r="E8" s="18"/>
      <c r="F8" s="18"/>
      <c r="G8" s="18"/>
      <c r="H8" s="18"/>
      <c r="I8" s="18"/>
      <c r="J8" s="18"/>
      <c r="K8" s="18"/>
      <c r="L8" s="18"/>
      <c r="M8" s="18"/>
    </row>
    <row r="9" spans="1:13" x14ac:dyDescent="0.25">
      <c r="A9" s="10" t="s">
        <v>31</v>
      </c>
      <c r="B9" s="17">
        <v>1800</v>
      </c>
      <c r="C9" s="17">
        <v>1800</v>
      </c>
      <c r="D9" s="17">
        <v>2100</v>
      </c>
      <c r="E9" s="18"/>
      <c r="F9" s="18"/>
      <c r="G9" s="18"/>
      <c r="H9" s="18"/>
      <c r="I9" s="18"/>
      <c r="J9" s="18"/>
      <c r="K9" s="18"/>
      <c r="L9" s="18"/>
      <c r="M9" s="18"/>
    </row>
    <row r="10" spans="1:13" x14ac:dyDescent="0.25">
      <c r="A10" s="10" t="s">
        <v>32</v>
      </c>
      <c r="B10" s="17">
        <v>4000</v>
      </c>
      <c r="C10" s="17">
        <v>4500</v>
      </c>
      <c r="D10" s="17">
        <v>5000</v>
      </c>
      <c r="E10" s="18"/>
      <c r="F10" s="18"/>
      <c r="G10" s="18"/>
      <c r="H10" s="18"/>
      <c r="I10" s="18"/>
      <c r="J10" s="18"/>
      <c r="K10" s="18"/>
      <c r="L10" s="18"/>
      <c r="M10" s="18"/>
    </row>
    <row r="11" spans="1:13" x14ac:dyDescent="0.25">
      <c r="A11" s="10" t="s">
        <v>33</v>
      </c>
      <c r="B11" s="17">
        <v>2500</v>
      </c>
      <c r="C11" s="17">
        <v>2500</v>
      </c>
      <c r="D11" s="17">
        <v>2800</v>
      </c>
      <c r="E11" s="18"/>
      <c r="F11" s="18"/>
      <c r="G11" s="18"/>
      <c r="H11" s="18"/>
      <c r="I11" s="18"/>
      <c r="J11" s="18"/>
      <c r="K11" s="18"/>
      <c r="L11" s="18"/>
      <c r="M11" s="18"/>
    </row>
    <row r="13" spans="1:13" x14ac:dyDescent="0.25">
      <c r="A13" s="7" t="s">
        <v>34</v>
      </c>
      <c r="B13" s="19">
        <f t="shared" ref="B13:M13" si="0">SUM(B8:B11)</f>
        <v>48300</v>
      </c>
      <c r="C13" s="19">
        <f t="shared" si="0"/>
        <v>48800</v>
      </c>
      <c r="D13" s="19">
        <f t="shared" si="0"/>
        <v>51900</v>
      </c>
      <c r="E13" s="19">
        <f t="shared" si="0"/>
        <v>0</v>
      </c>
      <c r="F13" s="19">
        <f t="shared" si="0"/>
        <v>0</v>
      </c>
      <c r="G13" s="19">
        <f t="shared" si="0"/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19">
        <f t="shared" si="0"/>
        <v>0</v>
      </c>
      <c r="L13" s="19">
        <f t="shared" si="0"/>
        <v>0</v>
      </c>
      <c r="M13" s="19">
        <f t="shared" si="0"/>
        <v>0</v>
      </c>
    </row>
    <row r="14" spans="1:13" x14ac:dyDescent="0.25">
      <c r="A14" s="7" t="s">
        <v>35</v>
      </c>
      <c r="B14" s="19">
        <f t="shared" ref="B14:M14" si="1">B13-B7</f>
        <v>40300</v>
      </c>
      <c r="C14" s="19">
        <f t="shared" si="1"/>
        <v>39300</v>
      </c>
      <c r="D14" s="19">
        <f t="shared" si="1"/>
        <v>40900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</row>
    <row r="15" spans="1:13" ht="24" x14ac:dyDescent="0.25">
      <c r="A15" s="20" t="s">
        <v>36</v>
      </c>
    </row>
    <row r="17" spans="1:13" x14ac:dyDescent="0.25">
      <c r="A17" s="7" t="s">
        <v>37</v>
      </c>
      <c r="B17" s="21">
        <f>$B$4-B14</f>
        <v>209700</v>
      </c>
      <c r="C17" s="21">
        <f t="shared" ref="C17:M17" si="2">B17-C14</f>
        <v>170400</v>
      </c>
      <c r="D17" s="21">
        <f t="shared" si="2"/>
        <v>129500</v>
      </c>
      <c r="E17" s="21">
        <f t="shared" si="2"/>
        <v>129500</v>
      </c>
      <c r="F17" s="21">
        <f t="shared" si="2"/>
        <v>129500</v>
      </c>
      <c r="G17" s="21">
        <f t="shared" si="2"/>
        <v>129500</v>
      </c>
      <c r="H17" s="21">
        <f t="shared" si="2"/>
        <v>129500</v>
      </c>
      <c r="I17" s="21">
        <f t="shared" si="2"/>
        <v>129500</v>
      </c>
      <c r="J17" s="21">
        <f t="shared" si="2"/>
        <v>129500</v>
      </c>
      <c r="K17" s="21">
        <f t="shared" si="2"/>
        <v>129500</v>
      </c>
      <c r="L17" s="21">
        <f t="shared" si="2"/>
        <v>129500</v>
      </c>
      <c r="M17" s="21">
        <f t="shared" si="2"/>
        <v>129500</v>
      </c>
    </row>
    <row r="18" spans="1:13" x14ac:dyDescent="0.25">
      <c r="A18" s="7" t="s">
        <v>38</v>
      </c>
      <c r="B18" s="22">
        <f t="shared" ref="B18:M18" si="3">IF(B14&gt;0,B17/B14,"Profitable")</f>
        <v>5.2034739454094296</v>
      </c>
      <c r="C18" s="22">
        <f t="shared" si="3"/>
        <v>4.33587786259542</v>
      </c>
      <c r="D18" s="22">
        <f t="shared" si="3"/>
        <v>3.1662591687041566</v>
      </c>
      <c r="E18" s="22" t="str">
        <f t="shared" si="3"/>
        <v>Profitable</v>
      </c>
      <c r="F18" s="22" t="str">
        <f t="shared" si="3"/>
        <v>Profitable</v>
      </c>
      <c r="G18" s="22" t="str">
        <f t="shared" si="3"/>
        <v>Profitable</v>
      </c>
      <c r="H18" s="22" t="str">
        <f t="shared" si="3"/>
        <v>Profitable</v>
      </c>
      <c r="I18" s="22" t="str">
        <f t="shared" si="3"/>
        <v>Profitable</v>
      </c>
      <c r="J18" s="22" t="str">
        <f t="shared" si="3"/>
        <v>Profitable</v>
      </c>
      <c r="K18" s="22" t="str">
        <f t="shared" si="3"/>
        <v>Profitable</v>
      </c>
      <c r="L18" s="22" t="str">
        <f t="shared" si="3"/>
        <v>Profitable</v>
      </c>
      <c r="M18" s="22" t="str">
        <f t="shared" si="3"/>
        <v>Profitable</v>
      </c>
    </row>
  </sheetData>
  <sheetProtection sheet="1" formatCells="0" formatColumns="0" formatRows="0" insertColumns="0" insertRows="0" deleteColumns="0" deleteRows="0" selectLockedCells="1" sort="0" autoFilter="0" selectUnlockedCells="1"/>
  <mergeCells count="3">
    <mergeCell ref="A1:M1"/>
    <mergeCell ref="A2:M2"/>
    <mergeCell ref="C4:M4"/>
  </mergeCells>
  <hyperlinks>
    <hyperlink ref="A2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1"/>
  <sheetViews>
    <sheetView showGridLines="0" tabSelected="1" zoomScaleNormal="100" workbookViewId="0">
      <selection activeCell="C7" sqref="C7"/>
    </sheetView>
  </sheetViews>
  <sheetFormatPr defaultColWidth="8.7109375" defaultRowHeight="15" x14ac:dyDescent="0.25"/>
  <cols>
    <col min="1" max="1" width="32" customWidth="1"/>
    <col min="2" max="2" width="18" customWidth="1"/>
    <col min="3" max="3" width="45" customWidth="1"/>
  </cols>
  <sheetData>
    <row r="1" spans="1:3" ht="24" customHeight="1" x14ac:dyDescent="0.25">
      <c r="A1" s="4" t="s">
        <v>0</v>
      </c>
      <c r="B1" s="4"/>
      <c r="C1" s="4"/>
    </row>
    <row r="2" spans="1:3" x14ac:dyDescent="0.25">
      <c r="A2" s="3" t="s">
        <v>1</v>
      </c>
      <c r="B2" s="3"/>
      <c r="C2" s="3"/>
    </row>
    <row r="4" spans="1:3" ht="24" x14ac:dyDescent="0.25">
      <c r="A4" s="7" t="s">
        <v>39</v>
      </c>
      <c r="B4" s="23">
        <v>1</v>
      </c>
      <c r="C4" s="20" t="s">
        <v>40</v>
      </c>
    </row>
    <row r="6" spans="1:3" ht="15.75" x14ac:dyDescent="0.25">
      <c r="A6" s="24" t="s">
        <v>41</v>
      </c>
      <c r="B6" s="16" t="s">
        <v>42</v>
      </c>
    </row>
    <row r="7" spans="1:3" x14ac:dyDescent="0.25">
      <c r="A7" s="10" t="s">
        <v>43</v>
      </c>
      <c r="B7" s="19">
        <f>INDEX('12-Month Tracker'!13:13,1,MATCH("Month "&amp;$B$4,'12-Month Tracker'!6:6,0))</f>
        <v>48300</v>
      </c>
    </row>
    <row r="8" spans="1:3" x14ac:dyDescent="0.25">
      <c r="A8" s="10" t="s">
        <v>44</v>
      </c>
      <c r="B8" s="19">
        <f>INDEX('12-Month Tracker'!14:14,1,MATCH("Month "&amp;$B$4,'12-Month Tracker'!6:6,0))</f>
        <v>40300</v>
      </c>
    </row>
    <row r="9" spans="1:3" x14ac:dyDescent="0.25">
      <c r="A9" s="10" t="s">
        <v>37</v>
      </c>
      <c r="B9" s="19">
        <f>INDEX('12-Month Tracker'!17:17,1,MATCH("Month "&amp;$B$4,'12-Month Tracker'!6:6,0))</f>
        <v>209700</v>
      </c>
    </row>
    <row r="10" spans="1:3" x14ac:dyDescent="0.25">
      <c r="A10" s="10" t="s">
        <v>38</v>
      </c>
      <c r="B10" s="25">
        <f>INDEX('12-Month Tracker'!18:18,1,MATCH("Month "&amp;$B$4,'12-Month Tracker'!6:6,0))</f>
        <v>5.2034739454094296</v>
      </c>
    </row>
    <row r="12" spans="1:3" x14ac:dyDescent="0.25">
      <c r="A12" s="7" t="s">
        <v>45</v>
      </c>
      <c r="B12" s="26" t="str">
        <f>IF(ISTEXT(B10),"Profitable",IF(B10&lt;3,"Critical",IF(B10&lt;6,"Caution",IF(B10&lt;12,"Healthy","Safe"))))</f>
        <v>Caution</v>
      </c>
    </row>
    <row r="15" spans="1:3" ht="21.75" customHeight="1" x14ac:dyDescent="0.25">
      <c r="A15" s="1" t="s">
        <v>46</v>
      </c>
      <c r="B15" s="1"/>
      <c r="C15" s="1"/>
    </row>
    <row r="17" spans="1:3" ht="24" x14ac:dyDescent="0.25">
      <c r="A17" s="7" t="s">
        <v>47</v>
      </c>
      <c r="B17" s="18">
        <v>1500</v>
      </c>
      <c r="C17" s="20" t="s">
        <v>48</v>
      </c>
    </row>
    <row r="18" spans="1:3" ht="24" x14ac:dyDescent="0.25">
      <c r="A18" s="7" t="s">
        <v>49</v>
      </c>
      <c r="B18" s="27">
        <f>IF(B17&gt;0,B8/B17,"N/A")</f>
        <v>26.866666666666667</v>
      </c>
      <c r="C18" s="20" t="s">
        <v>50</v>
      </c>
    </row>
    <row r="21" spans="1:3" ht="30" customHeight="1" x14ac:dyDescent="0.25">
      <c r="A21" s="2" t="s">
        <v>51</v>
      </c>
      <c r="B21" s="2"/>
      <c r="C21" s="2"/>
    </row>
  </sheetData>
  <sheetProtection sheet="1" formatCells="0" formatColumns="0" formatRows="0" insertColumns="0" insertRows="0" deleteColumns="0" deleteRows="0" selectLockedCells="1" sort="0" autoFilter="0" selectUnlockedCells="1"/>
  <mergeCells count="4">
    <mergeCell ref="A1:C1"/>
    <mergeCell ref="A2:C2"/>
    <mergeCell ref="A15:C15"/>
    <mergeCell ref="A21:C21"/>
  </mergeCells>
  <hyperlinks>
    <hyperlink ref="A2" r:id="rId1" xr:uid="{00000000-0004-0000-0200-000000000000}"/>
  </hyperlink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Read Me</vt:lpstr>
      <vt:lpstr>12-Month Tracker</vt:lpstr>
      <vt:lpstr>Summary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muhammad pervaiz iqbal</cp:lastModifiedBy>
  <cp:revision>0</cp:revision>
  <dcterms:created xsi:type="dcterms:W3CDTF">2026-08-10T09:17:42Z</dcterms:created>
  <dcterms:modified xsi:type="dcterms:W3CDTF">2026-08-10T09:31:55Z</dcterms:modified>
  <dc:language>en-US</dc:language>
</cp:coreProperties>
</file>